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10" windowHeight="6210" activeTab="0"/>
  </bookViews>
  <sheets>
    <sheet name="C.ESPECIFICO-05" sheetId="1" r:id="rId1"/>
    <sheet name="C.DESTINO-05" sheetId="2" r:id="rId2"/>
    <sheet name="SUELDO-05" sheetId="3" r:id="rId3"/>
  </sheets>
  <definedNames/>
  <calcPr fullCalcOnLoad="1"/>
</workbook>
</file>

<file path=xl/sharedStrings.xml><?xml version="1.0" encoding="utf-8"?>
<sst xmlns="http://schemas.openxmlformats.org/spreadsheetml/2006/main" count="100" uniqueCount="77">
  <si>
    <t>RETRIBUCIONES BASICAS PERSONAL ADMON. Y SERVICIOS</t>
  </si>
  <si>
    <t>SUELDO</t>
  </si>
  <si>
    <t>TOTAL MENSUAL</t>
  </si>
  <si>
    <t>TOTAL ANUAL</t>
  </si>
  <si>
    <t>SUMA TOTAL</t>
  </si>
  <si>
    <t>GRUPO A</t>
  </si>
  <si>
    <t>GRUPO B</t>
  </si>
  <si>
    <t>GRUPO C</t>
  </si>
  <si>
    <t>GRUPO D</t>
  </si>
  <si>
    <t>GRUPO E</t>
  </si>
  <si>
    <t>TRIENIOS</t>
  </si>
  <si>
    <t>COMPLEMENTO DESTINO</t>
  </si>
  <si>
    <t>C.D.</t>
  </si>
  <si>
    <t>COMPLEMENTO ESPECIFICO</t>
  </si>
  <si>
    <t>C.E.</t>
  </si>
  <si>
    <t>E001</t>
  </si>
  <si>
    <t>E002</t>
  </si>
  <si>
    <t>E003</t>
  </si>
  <si>
    <t>E004</t>
  </si>
  <si>
    <t>E005</t>
  </si>
  <si>
    <t>E006</t>
  </si>
  <si>
    <t>E007</t>
  </si>
  <si>
    <t>E008</t>
  </si>
  <si>
    <t>E009</t>
  </si>
  <si>
    <t>E010</t>
  </si>
  <si>
    <t>E011</t>
  </si>
  <si>
    <t>E012</t>
  </si>
  <si>
    <t>E013</t>
  </si>
  <si>
    <t>E014</t>
  </si>
  <si>
    <t>E015</t>
  </si>
  <si>
    <t>E016</t>
  </si>
  <si>
    <t>E017</t>
  </si>
  <si>
    <t>E018</t>
  </si>
  <si>
    <t>E019</t>
  </si>
  <si>
    <t>E020</t>
  </si>
  <si>
    <t>E021</t>
  </si>
  <si>
    <t>E022</t>
  </si>
  <si>
    <t>E023</t>
  </si>
  <si>
    <t>E024</t>
  </si>
  <si>
    <t>E025</t>
  </si>
  <si>
    <t>E026</t>
  </si>
  <si>
    <t>E028</t>
  </si>
  <si>
    <t>E029</t>
  </si>
  <si>
    <t>E030</t>
  </si>
  <si>
    <t>E031</t>
  </si>
  <si>
    <t>E032</t>
  </si>
  <si>
    <t>E033</t>
  </si>
  <si>
    <t>E034</t>
  </si>
  <si>
    <t>E035</t>
  </si>
  <si>
    <t>E036</t>
  </si>
  <si>
    <t>E037</t>
  </si>
  <si>
    <t>E038</t>
  </si>
  <si>
    <t>E039</t>
  </si>
  <si>
    <t>E040</t>
  </si>
  <si>
    <t>E041</t>
  </si>
  <si>
    <t>E042</t>
  </si>
  <si>
    <t>E043</t>
  </si>
  <si>
    <t>E044</t>
  </si>
  <si>
    <t>E045</t>
  </si>
  <si>
    <t>E046</t>
  </si>
  <si>
    <t>E047</t>
  </si>
  <si>
    <t>E048</t>
  </si>
  <si>
    <t>E049</t>
  </si>
  <si>
    <t>E050</t>
  </si>
  <si>
    <t>G</t>
  </si>
  <si>
    <t>E027</t>
  </si>
  <si>
    <t>P. EXTRA</t>
  </si>
  <si>
    <t>MENSUAL</t>
  </si>
  <si>
    <t xml:space="preserve">SUELDO </t>
  </si>
  <si>
    <t>ANUAL</t>
  </si>
  <si>
    <t>PAGA EXTRA</t>
  </si>
  <si>
    <t xml:space="preserve">TRIENIO </t>
  </si>
  <si>
    <t>TRIENIO</t>
  </si>
  <si>
    <t>C. D.</t>
  </si>
  <si>
    <t>complemento de Destino, según Tabla de percepciones por complemento de Destino que se detalla a</t>
  </si>
  <si>
    <t>continuación.</t>
  </si>
  <si>
    <t xml:space="preserve">P.D. El importe que figura por paga Extra se incrementará en la cuantía resultante de aplicar el 60% del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</si>
</sst>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Pts&quot;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_-* #,##0.0\ _P_t_s_-;\-* #,##0.0\ _P_t_s_-;_-* &quot;-&quot;\ _P_t_s_-;_-@_-"/>
    <numFmt numFmtId="189" formatCode="00000"/>
    <numFmt numFmtId="190" formatCode="#,##0.00\ &quot;€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0"/>
    </font>
    <font>
      <b/>
      <sz val="18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5" fillId="2" borderId="9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90" fontId="5" fillId="0" borderId="3" xfId="0" applyNumberFormat="1" applyFont="1" applyBorder="1" applyAlignment="1">
      <alignment/>
    </xf>
    <xf numFmtId="190" fontId="5" fillId="0" borderId="0" xfId="0" applyNumberFormat="1" applyFont="1" applyAlignment="1">
      <alignment/>
    </xf>
    <xf numFmtId="4" fontId="5" fillId="0" borderId="3" xfId="0" applyNumberFormat="1" applyFont="1" applyBorder="1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60"/>
  <sheetViews>
    <sheetView tabSelected="1" workbookViewId="0" topLeftCell="A1">
      <selection activeCell="B13" sqref="B13"/>
    </sheetView>
  </sheetViews>
  <sheetFormatPr defaultColWidth="11.421875" defaultRowHeight="12.75"/>
  <cols>
    <col min="2" max="2" width="26.57421875" style="0" customWidth="1"/>
    <col min="3" max="3" width="24.00390625" style="0" customWidth="1"/>
  </cols>
  <sheetData>
    <row r="4" spans="1:3" ht="23.25">
      <c r="A4" s="11" t="s">
        <v>13</v>
      </c>
      <c r="B4" s="11"/>
      <c r="C4" s="11"/>
    </row>
    <row r="5" spans="1:3" ht="23.25">
      <c r="A5" s="11"/>
      <c r="B5" s="11"/>
      <c r="C5" s="11"/>
    </row>
    <row r="6" spans="1:3" ht="24" thickBot="1">
      <c r="A6" s="11"/>
      <c r="B6" s="11"/>
      <c r="C6" s="11"/>
    </row>
    <row r="7" spans="1:3" ht="12.75">
      <c r="A7" s="12"/>
      <c r="B7" s="13"/>
      <c r="C7" s="14"/>
    </row>
    <row r="8" spans="1:3" ht="18">
      <c r="A8" s="26" t="s">
        <v>14</v>
      </c>
      <c r="B8" s="27" t="s">
        <v>2</v>
      </c>
      <c r="C8" s="28" t="s">
        <v>3</v>
      </c>
    </row>
    <row r="9" spans="1:3" ht="18.75" thickBot="1">
      <c r="A9" s="15"/>
      <c r="B9" s="16"/>
      <c r="C9" s="17"/>
    </row>
    <row r="10" spans="1:3" ht="18.75" thickBot="1">
      <c r="A10" s="6" t="s">
        <v>15</v>
      </c>
      <c r="B10" s="29">
        <v>226.44</v>
      </c>
      <c r="C10" s="29">
        <f>ROUNDUP(B10*12,2)</f>
        <v>2717.28</v>
      </c>
    </row>
    <row r="11" spans="1:3" ht="18.75" thickBot="1">
      <c r="A11" s="6" t="s">
        <v>16</v>
      </c>
      <c r="B11" s="29">
        <v>236.98</v>
      </c>
      <c r="C11" s="29">
        <f aca="true" t="shared" si="0" ref="C11:C60">ROUNDUP(B11*12,2)</f>
        <v>2843.76</v>
      </c>
    </row>
    <row r="12" spans="1:3" ht="18.75" thickBot="1">
      <c r="A12" s="6" t="s">
        <v>17</v>
      </c>
      <c r="B12" s="29">
        <v>243.66</v>
      </c>
      <c r="C12" s="29">
        <f t="shared" si="0"/>
        <v>2923.92</v>
      </c>
    </row>
    <row r="13" spans="1:3" ht="18.75" thickBot="1">
      <c r="A13" s="6" t="s">
        <v>18</v>
      </c>
      <c r="B13" s="29">
        <v>262.02</v>
      </c>
      <c r="C13" s="29">
        <f t="shared" si="0"/>
        <v>3144.24</v>
      </c>
    </row>
    <row r="14" spans="1:3" ht="18.75" thickBot="1">
      <c r="A14" s="6" t="s">
        <v>19</v>
      </c>
      <c r="B14" s="29">
        <v>280.64</v>
      </c>
      <c r="C14" s="29">
        <f t="shared" si="0"/>
        <v>3367.68</v>
      </c>
    </row>
    <row r="15" spans="1:3" ht="18.75" thickBot="1">
      <c r="A15" s="6" t="s">
        <v>20</v>
      </c>
      <c r="B15" s="29">
        <v>292.25</v>
      </c>
      <c r="C15" s="29">
        <f t="shared" si="0"/>
        <v>3507</v>
      </c>
    </row>
    <row r="16" spans="1:3" ht="18.75" thickBot="1">
      <c r="A16" s="6" t="s">
        <v>21</v>
      </c>
      <c r="B16" s="29">
        <v>299.05</v>
      </c>
      <c r="C16" s="29">
        <f t="shared" si="0"/>
        <v>3588.6</v>
      </c>
    </row>
    <row r="17" spans="1:3" ht="18.75" thickBot="1">
      <c r="A17" s="6" t="s">
        <v>22</v>
      </c>
      <c r="B17" s="29">
        <v>306.94</v>
      </c>
      <c r="C17" s="29">
        <f t="shared" si="0"/>
        <v>3683.28</v>
      </c>
    </row>
    <row r="18" spans="1:3" ht="18.75" thickBot="1">
      <c r="A18" s="6" t="s">
        <v>23</v>
      </c>
      <c r="B18" s="29">
        <v>315.18</v>
      </c>
      <c r="C18" s="29">
        <f t="shared" si="0"/>
        <v>3782.16</v>
      </c>
    </row>
    <row r="19" spans="1:3" ht="18.75" thickBot="1">
      <c r="A19" s="6" t="s">
        <v>24</v>
      </c>
      <c r="B19" s="29">
        <v>329.04</v>
      </c>
      <c r="C19" s="29">
        <f t="shared" si="0"/>
        <v>3948.48</v>
      </c>
    </row>
    <row r="20" spans="1:3" ht="18.75" thickBot="1">
      <c r="A20" s="6" t="s">
        <v>25</v>
      </c>
      <c r="B20" s="29">
        <v>348.28</v>
      </c>
      <c r="C20" s="29">
        <f t="shared" si="0"/>
        <v>4179.36</v>
      </c>
    </row>
    <row r="21" spans="1:3" ht="18.75" thickBot="1">
      <c r="A21" s="6" t="s">
        <v>26</v>
      </c>
      <c r="B21" s="29">
        <v>363.02</v>
      </c>
      <c r="C21" s="29">
        <f t="shared" si="0"/>
        <v>4356.24</v>
      </c>
    </row>
    <row r="22" spans="1:3" ht="18.75" thickBot="1">
      <c r="A22" s="6" t="s">
        <v>27</v>
      </c>
      <c r="B22" s="29">
        <v>372.66</v>
      </c>
      <c r="C22" s="29">
        <f t="shared" si="0"/>
        <v>4471.92</v>
      </c>
    </row>
    <row r="23" spans="1:3" ht="18.75" thickBot="1">
      <c r="A23" s="6" t="s">
        <v>28</v>
      </c>
      <c r="B23" s="29">
        <v>380.54</v>
      </c>
      <c r="C23" s="29">
        <f t="shared" si="0"/>
        <v>4566.48</v>
      </c>
    </row>
    <row r="24" spans="1:3" ht="18.75" thickBot="1">
      <c r="A24" s="6" t="s">
        <v>29</v>
      </c>
      <c r="B24" s="29">
        <v>396.45</v>
      </c>
      <c r="C24" s="29">
        <f t="shared" si="0"/>
        <v>4757.4</v>
      </c>
    </row>
    <row r="25" spans="1:3" ht="18.75" thickBot="1">
      <c r="A25" s="6" t="s">
        <v>30</v>
      </c>
      <c r="B25" s="29">
        <v>407.6</v>
      </c>
      <c r="C25" s="29">
        <f t="shared" si="0"/>
        <v>4891.2</v>
      </c>
    </row>
    <row r="26" spans="1:3" ht="18.75" thickBot="1">
      <c r="A26" s="6" t="s">
        <v>31</v>
      </c>
      <c r="B26" s="29">
        <v>417.06</v>
      </c>
      <c r="C26" s="29">
        <f t="shared" si="0"/>
        <v>5004.72</v>
      </c>
    </row>
    <row r="27" spans="1:3" ht="18.75" thickBot="1">
      <c r="A27" s="6" t="s">
        <v>32</v>
      </c>
      <c r="B27" s="29">
        <v>432.57</v>
      </c>
      <c r="C27" s="29">
        <f t="shared" si="0"/>
        <v>5190.84</v>
      </c>
    </row>
    <row r="28" spans="1:3" ht="18.75" thickBot="1">
      <c r="A28" s="6" t="s">
        <v>33</v>
      </c>
      <c r="B28" s="29">
        <v>439.57</v>
      </c>
      <c r="C28" s="29">
        <f t="shared" si="0"/>
        <v>5274.84</v>
      </c>
    </row>
    <row r="29" spans="1:3" ht="18.75" thickBot="1">
      <c r="A29" s="6" t="s">
        <v>34</v>
      </c>
      <c r="B29" s="29">
        <v>454.57</v>
      </c>
      <c r="C29" s="29">
        <f t="shared" si="0"/>
        <v>5454.84</v>
      </c>
    </row>
    <row r="30" spans="1:3" ht="18.75" thickBot="1">
      <c r="A30" s="6" t="s">
        <v>35</v>
      </c>
      <c r="B30" s="29">
        <v>473.93</v>
      </c>
      <c r="C30" s="29">
        <f t="shared" si="0"/>
        <v>5687.16</v>
      </c>
    </row>
    <row r="31" spans="1:3" ht="18.75" thickBot="1">
      <c r="A31" s="6" t="s">
        <v>36</v>
      </c>
      <c r="B31" s="29">
        <v>486.69</v>
      </c>
      <c r="C31" s="29">
        <f t="shared" si="0"/>
        <v>5840.28</v>
      </c>
    </row>
    <row r="32" spans="1:3" ht="18.75" thickBot="1">
      <c r="A32" s="6" t="s">
        <v>37</v>
      </c>
      <c r="B32" s="29">
        <v>500.53</v>
      </c>
      <c r="C32" s="29">
        <f t="shared" si="0"/>
        <v>6006.36</v>
      </c>
    </row>
    <row r="33" spans="1:3" ht="18.75" thickBot="1">
      <c r="A33" s="6" t="s">
        <v>38</v>
      </c>
      <c r="B33" s="29">
        <v>511.72</v>
      </c>
      <c r="C33" s="29">
        <f t="shared" si="0"/>
        <v>6140.64</v>
      </c>
    </row>
    <row r="34" spans="1:3" ht="18.75" thickBot="1">
      <c r="A34" s="6" t="s">
        <v>39</v>
      </c>
      <c r="B34" s="29">
        <v>522.12</v>
      </c>
      <c r="C34" s="29">
        <f t="shared" si="0"/>
        <v>6265.44</v>
      </c>
    </row>
    <row r="35" spans="1:3" ht="18.75" thickBot="1">
      <c r="A35" s="6" t="s">
        <v>40</v>
      </c>
      <c r="B35" s="29">
        <v>537.64</v>
      </c>
      <c r="C35" s="29">
        <f t="shared" si="0"/>
        <v>6451.68</v>
      </c>
    </row>
    <row r="36" spans="1:3" ht="18.75" thickBot="1">
      <c r="A36" s="6" t="s">
        <v>65</v>
      </c>
      <c r="B36" s="29">
        <v>544.96</v>
      </c>
      <c r="C36" s="29">
        <f t="shared" si="0"/>
        <v>6539.52</v>
      </c>
    </row>
    <row r="37" spans="1:3" ht="18.75" thickBot="1">
      <c r="A37" s="6" t="s">
        <v>41</v>
      </c>
      <c r="B37" s="29">
        <v>552.27</v>
      </c>
      <c r="C37" s="29">
        <f t="shared" si="0"/>
        <v>6627.24</v>
      </c>
    </row>
    <row r="38" spans="1:3" ht="18.75" thickBot="1">
      <c r="A38" s="6" t="s">
        <v>42</v>
      </c>
      <c r="B38" s="29">
        <v>566.37</v>
      </c>
      <c r="C38" s="29">
        <f t="shared" si="0"/>
        <v>6796.44</v>
      </c>
    </row>
    <row r="39" spans="1:3" ht="18.75" thickBot="1">
      <c r="A39" s="6" t="s">
        <v>43</v>
      </c>
      <c r="B39" s="29">
        <v>585.94</v>
      </c>
      <c r="C39" s="29">
        <f t="shared" si="0"/>
        <v>7031.28</v>
      </c>
    </row>
    <row r="40" spans="1:3" ht="18.75" thickBot="1">
      <c r="A40" s="6" t="s">
        <v>44</v>
      </c>
      <c r="B40" s="29">
        <v>611.72</v>
      </c>
      <c r="C40" s="29">
        <f t="shared" si="0"/>
        <v>7340.64</v>
      </c>
    </row>
    <row r="41" spans="1:3" ht="18.75" thickBot="1">
      <c r="A41" s="6" t="s">
        <v>45</v>
      </c>
      <c r="B41" s="29">
        <v>630.94</v>
      </c>
      <c r="C41" s="29">
        <f t="shared" si="0"/>
        <v>7571.28</v>
      </c>
    </row>
    <row r="42" spans="1:3" ht="18.75" thickBot="1">
      <c r="A42" s="6" t="s">
        <v>46</v>
      </c>
      <c r="B42" s="29">
        <v>643.45</v>
      </c>
      <c r="C42" s="29">
        <f t="shared" si="0"/>
        <v>7721.4</v>
      </c>
    </row>
    <row r="43" spans="1:3" ht="18.75" thickBot="1">
      <c r="A43" s="6" t="s">
        <v>47</v>
      </c>
      <c r="B43" s="29">
        <v>656.91</v>
      </c>
      <c r="C43" s="29">
        <f t="shared" si="0"/>
        <v>7882.92</v>
      </c>
    </row>
    <row r="44" spans="1:3" ht="18.75" thickBot="1">
      <c r="A44" s="6" t="s">
        <v>48</v>
      </c>
      <c r="B44" s="29">
        <v>693.8</v>
      </c>
      <c r="C44" s="29">
        <f t="shared" si="0"/>
        <v>8325.6</v>
      </c>
    </row>
    <row r="45" spans="1:3" ht="18.75" thickBot="1">
      <c r="A45" s="6" t="s">
        <v>49</v>
      </c>
      <c r="B45" s="29">
        <v>756.92</v>
      </c>
      <c r="C45" s="29">
        <f t="shared" si="0"/>
        <v>9083.04</v>
      </c>
    </row>
    <row r="46" spans="1:3" ht="18.75" thickBot="1">
      <c r="A46" s="6" t="s">
        <v>50</v>
      </c>
      <c r="B46" s="29">
        <v>786.35</v>
      </c>
      <c r="C46" s="29">
        <f t="shared" si="0"/>
        <v>9436.2</v>
      </c>
    </row>
    <row r="47" spans="1:3" ht="18.75" thickBot="1">
      <c r="A47" s="6" t="s">
        <v>51</v>
      </c>
      <c r="B47" s="29">
        <v>814.87</v>
      </c>
      <c r="C47" s="29">
        <f t="shared" si="0"/>
        <v>9778.44</v>
      </c>
    </row>
    <row r="48" spans="1:3" ht="18.75" thickBot="1">
      <c r="A48" s="6" t="s">
        <v>52</v>
      </c>
      <c r="B48" s="29">
        <v>851.62</v>
      </c>
      <c r="C48" s="29">
        <f t="shared" si="0"/>
        <v>10219.44</v>
      </c>
    </row>
    <row r="49" spans="1:3" ht="18.75" thickBot="1">
      <c r="A49" s="6" t="s">
        <v>53</v>
      </c>
      <c r="B49" s="29">
        <v>889.4</v>
      </c>
      <c r="C49" s="29">
        <f t="shared" si="0"/>
        <v>10672.8</v>
      </c>
    </row>
    <row r="50" spans="1:3" ht="18.75" thickBot="1">
      <c r="A50" s="6" t="s">
        <v>54</v>
      </c>
      <c r="B50" s="29">
        <v>901.16</v>
      </c>
      <c r="C50" s="29">
        <f t="shared" si="0"/>
        <v>10813.92</v>
      </c>
    </row>
    <row r="51" spans="1:3" ht="18.75" thickBot="1">
      <c r="A51" s="6" t="s">
        <v>55</v>
      </c>
      <c r="B51" s="29">
        <v>942.99</v>
      </c>
      <c r="C51" s="29">
        <f t="shared" si="0"/>
        <v>11315.88</v>
      </c>
    </row>
    <row r="52" spans="1:3" ht="18.75" thickBot="1">
      <c r="A52" s="6" t="s">
        <v>56</v>
      </c>
      <c r="B52" s="29">
        <v>990.18</v>
      </c>
      <c r="C52" s="29">
        <f t="shared" si="0"/>
        <v>11882.16</v>
      </c>
    </row>
    <row r="53" spans="1:3" ht="18.75" thickBot="1">
      <c r="A53" s="6" t="s">
        <v>57</v>
      </c>
      <c r="B53" s="29">
        <v>1005.09</v>
      </c>
      <c r="C53" s="29">
        <f t="shared" si="0"/>
        <v>12061.08</v>
      </c>
    </row>
    <row r="54" spans="1:3" ht="18.75" thickBot="1">
      <c r="A54" s="6" t="s">
        <v>58</v>
      </c>
      <c r="B54" s="29">
        <v>1072.43</v>
      </c>
      <c r="C54" s="29">
        <f t="shared" si="0"/>
        <v>12869.16</v>
      </c>
    </row>
    <row r="55" spans="1:3" ht="18.75" thickBot="1">
      <c r="A55" s="6" t="s">
        <v>59</v>
      </c>
      <c r="B55" s="29">
        <v>1201.87</v>
      </c>
      <c r="C55" s="29">
        <f t="shared" si="0"/>
        <v>14422.44</v>
      </c>
    </row>
    <row r="56" spans="1:3" ht="18.75" thickBot="1">
      <c r="A56" s="6" t="s">
        <v>60</v>
      </c>
      <c r="B56" s="29">
        <v>1251.39</v>
      </c>
      <c r="C56" s="29">
        <f t="shared" si="0"/>
        <v>15016.68</v>
      </c>
    </row>
    <row r="57" spans="1:3" ht="18.75" thickBot="1">
      <c r="A57" s="6" t="s">
        <v>61</v>
      </c>
      <c r="B57" s="29">
        <v>1358.9</v>
      </c>
      <c r="C57" s="29">
        <f t="shared" si="0"/>
        <v>16306.8</v>
      </c>
    </row>
    <row r="58" spans="1:3" ht="18.75" thickBot="1">
      <c r="A58" s="6" t="s">
        <v>62</v>
      </c>
      <c r="B58" s="29">
        <v>1392.06</v>
      </c>
      <c r="C58" s="29">
        <f t="shared" si="0"/>
        <v>16704.72</v>
      </c>
    </row>
    <row r="59" spans="1:3" ht="18.75" thickBot="1">
      <c r="A59" s="6" t="s">
        <v>63</v>
      </c>
      <c r="B59" s="29">
        <v>1474.96</v>
      </c>
      <c r="C59" s="29">
        <f t="shared" si="0"/>
        <v>17699.52</v>
      </c>
    </row>
    <row r="60" spans="1:3" ht="18.75" thickBot="1">
      <c r="A60" s="6" t="s">
        <v>64</v>
      </c>
      <c r="B60" s="29">
        <v>2540.74</v>
      </c>
      <c r="C60" s="29">
        <f t="shared" si="0"/>
        <v>30488.88</v>
      </c>
    </row>
  </sheetData>
  <printOptions/>
  <pageMargins left="0.75" right="0.75" top="1" bottom="1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 topLeftCell="A1">
      <selection activeCell="F9" sqref="F9"/>
    </sheetView>
  </sheetViews>
  <sheetFormatPr defaultColWidth="11.421875" defaultRowHeight="12.75"/>
  <cols>
    <col min="1" max="1" width="10.28125" style="0" customWidth="1"/>
    <col min="2" max="2" width="14.7109375" style="0" customWidth="1"/>
    <col min="3" max="3" width="16.57421875" style="0" customWidth="1"/>
    <col min="4" max="5" width="14.7109375" style="0" customWidth="1"/>
    <col min="6" max="6" width="15.57421875" style="0" customWidth="1"/>
  </cols>
  <sheetData>
    <row r="1" ht="12.75">
      <c r="B1" s="1"/>
    </row>
    <row r="3" spans="1:4" ht="23.25">
      <c r="A3" s="11" t="s">
        <v>11</v>
      </c>
      <c r="B3" s="11"/>
      <c r="C3" s="11"/>
      <c r="D3" s="11"/>
    </row>
    <row r="4" spans="1:4" ht="23.25">
      <c r="A4" s="11"/>
      <c r="B4" s="11"/>
      <c r="C4" s="11"/>
      <c r="D4" s="11"/>
    </row>
    <row r="5" spans="1:4" ht="24" thickBot="1">
      <c r="A5" s="11"/>
      <c r="B5" s="11"/>
      <c r="C5" s="11"/>
      <c r="D5" s="11"/>
    </row>
    <row r="6" spans="1:6" ht="12.75">
      <c r="A6" s="12"/>
      <c r="B6" s="13"/>
      <c r="C6" s="13"/>
      <c r="D6" s="13"/>
      <c r="E6" s="14"/>
      <c r="F6" s="25"/>
    </row>
    <row r="7" spans="1:6" ht="15.75">
      <c r="A7" s="32" t="s">
        <v>12</v>
      </c>
      <c r="B7" s="37" t="s">
        <v>73</v>
      </c>
      <c r="C7" s="37" t="s">
        <v>73</v>
      </c>
      <c r="D7" s="37" t="s">
        <v>66</v>
      </c>
      <c r="E7" s="38" t="s">
        <v>66</v>
      </c>
      <c r="F7" s="33" t="s">
        <v>4</v>
      </c>
    </row>
    <row r="8" spans="1:6" ht="18.75" thickBot="1">
      <c r="A8" s="15"/>
      <c r="B8" s="39" t="s">
        <v>67</v>
      </c>
      <c r="C8" s="39" t="s">
        <v>69</v>
      </c>
      <c r="D8" s="39"/>
      <c r="E8" s="40" t="s">
        <v>69</v>
      </c>
      <c r="F8" s="41" t="s">
        <v>69</v>
      </c>
    </row>
    <row r="9" spans="1:6" ht="18.75" thickBot="1">
      <c r="A9" s="6">
        <v>8</v>
      </c>
      <c r="B9" s="29">
        <v>186.82</v>
      </c>
      <c r="C9" s="29">
        <f>ROUNDUP((B9*12),2)</f>
        <v>2241.84</v>
      </c>
      <c r="D9" s="29">
        <f>ROUNDUP(B9*0.6,2)</f>
        <v>112.10000000000001</v>
      </c>
      <c r="E9" s="31">
        <f>D9*2</f>
        <v>224.20000000000002</v>
      </c>
      <c r="F9" s="31">
        <f>ROUNDUP(C9+E9,2)</f>
        <v>2466.04</v>
      </c>
    </row>
    <row r="10" spans="1:6" ht="18.75" thickBot="1">
      <c r="A10" s="6">
        <v>9</v>
      </c>
      <c r="B10" s="29">
        <v>197.73</v>
      </c>
      <c r="C10" s="29">
        <f aca="true" t="shared" si="0" ref="C10:C31">ROUNDUP((B10*12),2)</f>
        <v>2372.76</v>
      </c>
      <c r="D10" s="29">
        <f aca="true" t="shared" si="1" ref="D10:D31">ROUNDUP(B10*0.6,2)</f>
        <v>118.64</v>
      </c>
      <c r="E10" s="31">
        <f aca="true" t="shared" si="2" ref="E10:E31">D10*2</f>
        <v>237.28</v>
      </c>
      <c r="F10" s="31">
        <f aca="true" t="shared" si="3" ref="F10:F31">ROUNDUP(C10+E10,2)</f>
        <v>2610.04</v>
      </c>
    </row>
    <row r="11" spans="1:6" ht="18.75" thickBot="1">
      <c r="A11" s="6">
        <v>10</v>
      </c>
      <c r="B11" s="29">
        <v>208.61</v>
      </c>
      <c r="C11" s="29">
        <f t="shared" si="0"/>
        <v>2503.32</v>
      </c>
      <c r="D11" s="29">
        <f t="shared" si="1"/>
        <v>125.17</v>
      </c>
      <c r="E11" s="31">
        <f t="shared" si="2"/>
        <v>250.34</v>
      </c>
      <c r="F11" s="31">
        <f t="shared" si="3"/>
        <v>2753.66</v>
      </c>
    </row>
    <row r="12" spans="1:6" ht="18.75" thickBot="1">
      <c r="A12" s="6">
        <v>11</v>
      </c>
      <c r="B12" s="29">
        <v>230.37</v>
      </c>
      <c r="C12" s="29">
        <f t="shared" si="0"/>
        <v>2764.44</v>
      </c>
      <c r="D12" s="29">
        <f t="shared" si="1"/>
        <v>138.23</v>
      </c>
      <c r="E12" s="31">
        <f t="shared" si="2"/>
        <v>276.46</v>
      </c>
      <c r="F12" s="31">
        <f t="shared" si="3"/>
        <v>3040.9</v>
      </c>
    </row>
    <row r="13" spans="1:6" ht="18.75" thickBot="1">
      <c r="A13" s="6">
        <v>12</v>
      </c>
      <c r="B13" s="29">
        <v>252.12</v>
      </c>
      <c r="C13" s="29">
        <f t="shared" si="0"/>
        <v>3025.44</v>
      </c>
      <c r="D13" s="29">
        <f t="shared" si="1"/>
        <v>151.28</v>
      </c>
      <c r="E13" s="31">
        <f t="shared" si="2"/>
        <v>302.56</v>
      </c>
      <c r="F13" s="31">
        <f t="shared" si="3"/>
        <v>3328</v>
      </c>
    </row>
    <row r="14" spans="1:6" ht="18.75" thickBot="1">
      <c r="A14" s="6">
        <v>13</v>
      </c>
      <c r="B14" s="29">
        <v>273.91</v>
      </c>
      <c r="C14" s="29">
        <f t="shared" si="0"/>
        <v>3286.92</v>
      </c>
      <c r="D14" s="29">
        <f t="shared" si="1"/>
        <v>164.35</v>
      </c>
      <c r="E14" s="31">
        <f t="shared" si="2"/>
        <v>328.7</v>
      </c>
      <c r="F14" s="31">
        <f t="shared" si="3"/>
        <v>3615.62</v>
      </c>
    </row>
    <row r="15" spans="1:6" ht="18.75" thickBot="1">
      <c r="A15" s="6">
        <v>14</v>
      </c>
      <c r="B15" s="29">
        <v>295.69</v>
      </c>
      <c r="C15" s="29">
        <f t="shared" si="0"/>
        <v>3548.28</v>
      </c>
      <c r="D15" s="29">
        <f t="shared" si="1"/>
        <v>177.42</v>
      </c>
      <c r="E15" s="31">
        <f t="shared" si="2"/>
        <v>354.84</v>
      </c>
      <c r="F15" s="31">
        <f t="shared" si="3"/>
        <v>3903.12</v>
      </c>
    </row>
    <row r="16" spans="1:6" ht="18.75" thickBot="1">
      <c r="A16" s="6">
        <v>15</v>
      </c>
      <c r="B16" s="29">
        <v>317.45</v>
      </c>
      <c r="C16" s="29">
        <f t="shared" si="0"/>
        <v>3809.4</v>
      </c>
      <c r="D16" s="29">
        <f t="shared" si="1"/>
        <v>190.47</v>
      </c>
      <c r="E16" s="31">
        <f t="shared" si="2"/>
        <v>380.94</v>
      </c>
      <c r="F16" s="31">
        <f t="shared" si="3"/>
        <v>4190.34</v>
      </c>
    </row>
    <row r="17" spans="1:6" ht="18.75" thickBot="1">
      <c r="A17" s="6">
        <v>16</v>
      </c>
      <c r="B17" s="29">
        <v>339.24</v>
      </c>
      <c r="C17" s="29">
        <f t="shared" si="0"/>
        <v>4070.88</v>
      </c>
      <c r="D17" s="29">
        <f t="shared" si="1"/>
        <v>203.54999999999998</v>
      </c>
      <c r="E17" s="31">
        <f t="shared" si="2"/>
        <v>407.09999999999997</v>
      </c>
      <c r="F17" s="31">
        <f t="shared" si="3"/>
        <v>4477.98</v>
      </c>
    </row>
    <row r="18" spans="1:6" ht="18.75" thickBot="1">
      <c r="A18" s="6">
        <v>17</v>
      </c>
      <c r="B18" s="29">
        <v>360.96</v>
      </c>
      <c r="C18" s="29">
        <f t="shared" si="0"/>
        <v>4331.52</v>
      </c>
      <c r="D18" s="29">
        <f t="shared" si="1"/>
        <v>216.57999999999998</v>
      </c>
      <c r="E18" s="31">
        <f t="shared" si="2"/>
        <v>433.15999999999997</v>
      </c>
      <c r="F18" s="31">
        <f t="shared" si="3"/>
        <v>4764.68</v>
      </c>
    </row>
    <row r="19" spans="1:6" ht="18.75" thickBot="1">
      <c r="A19" s="6">
        <v>18</v>
      </c>
      <c r="B19" s="29">
        <v>382.74</v>
      </c>
      <c r="C19" s="29">
        <f t="shared" si="0"/>
        <v>4592.88</v>
      </c>
      <c r="D19" s="29">
        <f t="shared" si="1"/>
        <v>229.64999999999998</v>
      </c>
      <c r="E19" s="31">
        <f t="shared" si="2"/>
        <v>459.29999999999995</v>
      </c>
      <c r="F19" s="31">
        <f t="shared" si="3"/>
        <v>5052.18</v>
      </c>
    </row>
    <row r="20" spans="1:6" ht="18.75" thickBot="1">
      <c r="A20" s="6">
        <v>19</v>
      </c>
      <c r="B20" s="29">
        <v>404.52</v>
      </c>
      <c r="C20" s="29">
        <f t="shared" si="0"/>
        <v>4854.24</v>
      </c>
      <c r="D20" s="29">
        <f t="shared" si="1"/>
        <v>242.72</v>
      </c>
      <c r="E20" s="31">
        <f t="shared" si="2"/>
        <v>485.44</v>
      </c>
      <c r="F20" s="31">
        <f t="shared" si="3"/>
        <v>5339.68</v>
      </c>
    </row>
    <row r="21" spans="1:6" ht="18.75" thickBot="1">
      <c r="A21" s="6">
        <v>20</v>
      </c>
      <c r="B21" s="29">
        <v>426.29</v>
      </c>
      <c r="C21" s="29">
        <f t="shared" si="0"/>
        <v>5115.48</v>
      </c>
      <c r="D21" s="29">
        <f t="shared" si="1"/>
        <v>255.78</v>
      </c>
      <c r="E21" s="31">
        <f t="shared" si="2"/>
        <v>511.56</v>
      </c>
      <c r="F21" s="31">
        <f t="shared" si="3"/>
        <v>5627.04</v>
      </c>
    </row>
    <row r="22" spans="1:6" ht="18.75" thickBot="1">
      <c r="A22" s="6">
        <v>21</v>
      </c>
      <c r="B22" s="29">
        <v>458.91</v>
      </c>
      <c r="C22" s="29">
        <f t="shared" si="0"/>
        <v>5506.92</v>
      </c>
      <c r="D22" s="29">
        <f t="shared" si="1"/>
        <v>275.34999999999997</v>
      </c>
      <c r="E22" s="31">
        <f t="shared" si="2"/>
        <v>550.6999999999999</v>
      </c>
      <c r="F22" s="31">
        <f t="shared" si="3"/>
        <v>6057.62</v>
      </c>
    </row>
    <row r="23" spans="1:6" ht="18.75" thickBot="1">
      <c r="A23" s="6">
        <v>22</v>
      </c>
      <c r="B23" s="29">
        <v>494.29</v>
      </c>
      <c r="C23" s="29">
        <f t="shared" si="0"/>
        <v>5931.48</v>
      </c>
      <c r="D23" s="29">
        <f t="shared" si="1"/>
        <v>296.58</v>
      </c>
      <c r="E23" s="31">
        <f t="shared" si="2"/>
        <v>593.16</v>
      </c>
      <c r="F23" s="31">
        <f t="shared" si="3"/>
        <v>6524.64</v>
      </c>
    </row>
    <row r="24" spans="1:6" ht="18.75" thickBot="1">
      <c r="A24" s="6">
        <v>23</v>
      </c>
      <c r="B24" s="29">
        <v>529.74</v>
      </c>
      <c r="C24" s="29">
        <f t="shared" si="0"/>
        <v>6356.88</v>
      </c>
      <c r="D24" s="29">
        <f t="shared" si="1"/>
        <v>317.84999999999997</v>
      </c>
      <c r="E24" s="31">
        <f t="shared" si="2"/>
        <v>635.6999999999999</v>
      </c>
      <c r="F24" s="31">
        <f t="shared" si="3"/>
        <v>6992.58</v>
      </c>
    </row>
    <row r="25" spans="1:6" ht="18.75" thickBot="1">
      <c r="A25" s="6">
        <v>24</v>
      </c>
      <c r="B25" s="29">
        <v>565.16</v>
      </c>
      <c r="C25" s="29">
        <f t="shared" si="0"/>
        <v>6781.92</v>
      </c>
      <c r="D25" s="29">
        <f t="shared" si="1"/>
        <v>339.09999999999997</v>
      </c>
      <c r="E25" s="31">
        <f t="shared" si="2"/>
        <v>678.1999999999999</v>
      </c>
      <c r="F25" s="31">
        <f t="shared" si="3"/>
        <v>7460.12</v>
      </c>
    </row>
    <row r="26" spans="1:6" ht="18.75" thickBot="1">
      <c r="A26" s="6">
        <v>25</v>
      </c>
      <c r="B26" s="29">
        <v>600.58</v>
      </c>
      <c r="C26" s="29">
        <f t="shared" si="0"/>
        <v>7206.96</v>
      </c>
      <c r="D26" s="29">
        <f t="shared" si="1"/>
        <v>360.34999999999997</v>
      </c>
      <c r="E26" s="31">
        <f t="shared" si="2"/>
        <v>720.6999999999999</v>
      </c>
      <c r="F26" s="31">
        <f t="shared" si="3"/>
        <v>7927.66</v>
      </c>
    </row>
    <row r="27" spans="1:6" ht="18.75" thickBot="1">
      <c r="A27" s="6">
        <v>26</v>
      </c>
      <c r="B27" s="29">
        <v>676.93</v>
      </c>
      <c r="C27" s="29">
        <f t="shared" si="0"/>
        <v>8123.16</v>
      </c>
      <c r="D27" s="29">
        <f t="shared" si="1"/>
        <v>406.15999999999997</v>
      </c>
      <c r="E27" s="31">
        <f t="shared" si="2"/>
        <v>812.3199999999999</v>
      </c>
      <c r="F27" s="31">
        <f t="shared" si="3"/>
        <v>8935.48</v>
      </c>
    </row>
    <row r="28" spans="1:6" ht="18.75" thickBot="1">
      <c r="A28" s="6">
        <v>27</v>
      </c>
      <c r="B28" s="29">
        <v>771.59</v>
      </c>
      <c r="C28" s="29">
        <f t="shared" si="0"/>
        <v>9259.08</v>
      </c>
      <c r="D28" s="29">
        <f t="shared" si="1"/>
        <v>462.96</v>
      </c>
      <c r="E28" s="31">
        <f t="shared" si="2"/>
        <v>925.92</v>
      </c>
      <c r="F28" s="31">
        <f t="shared" si="3"/>
        <v>10185</v>
      </c>
    </row>
    <row r="29" spans="1:6" ht="18.75" thickBot="1">
      <c r="A29" s="6">
        <v>28</v>
      </c>
      <c r="B29" s="29">
        <v>807.03</v>
      </c>
      <c r="C29" s="29">
        <f t="shared" si="0"/>
        <v>9684.36</v>
      </c>
      <c r="D29" s="29">
        <f t="shared" si="1"/>
        <v>484.21999999999997</v>
      </c>
      <c r="E29" s="31">
        <f t="shared" si="2"/>
        <v>968.4399999999999</v>
      </c>
      <c r="F29" s="31">
        <f t="shared" si="3"/>
        <v>10652.8</v>
      </c>
    </row>
    <row r="30" spans="1:6" ht="18.75" thickBot="1">
      <c r="A30" s="6">
        <v>29</v>
      </c>
      <c r="B30" s="29">
        <v>842.46</v>
      </c>
      <c r="C30" s="29">
        <f t="shared" si="0"/>
        <v>10109.52</v>
      </c>
      <c r="D30" s="29">
        <f t="shared" si="1"/>
        <v>505.48</v>
      </c>
      <c r="E30" s="31">
        <f t="shared" si="2"/>
        <v>1010.96</v>
      </c>
      <c r="F30" s="31">
        <f t="shared" si="3"/>
        <v>11120.48</v>
      </c>
    </row>
    <row r="31" spans="1:6" ht="18.75" thickBot="1">
      <c r="A31" s="6">
        <v>30</v>
      </c>
      <c r="B31" s="29">
        <v>939.22</v>
      </c>
      <c r="C31" s="29">
        <f t="shared" si="0"/>
        <v>11270.64</v>
      </c>
      <c r="D31" s="29">
        <f t="shared" si="1"/>
        <v>563.54</v>
      </c>
      <c r="E31" s="31">
        <f t="shared" si="2"/>
        <v>1127.08</v>
      </c>
      <c r="F31" s="31">
        <f t="shared" si="3"/>
        <v>12397.72</v>
      </c>
    </row>
  </sheetData>
  <printOptions/>
  <pageMargins left="0.75" right="0.75" top="1" bottom="1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7"/>
  <sheetViews>
    <sheetView workbookViewId="0" topLeftCell="A18">
      <selection activeCell="B19" sqref="B19:B23"/>
    </sheetView>
  </sheetViews>
  <sheetFormatPr defaultColWidth="11.421875" defaultRowHeight="12.75"/>
  <cols>
    <col min="1" max="1" width="15.57421875" style="0" customWidth="1"/>
    <col min="2" max="6" width="21.7109375" style="0" customWidth="1"/>
  </cols>
  <sheetData>
    <row r="3" spans="1:6" ht="20.25">
      <c r="A3" s="3" t="s">
        <v>0</v>
      </c>
      <c r="B3" s="3"/>
      <c r="C3" s="3"/>
      <c r="D3" s="3"/>
      <c r="E3" s="3"/>
      <c r="F3" s="3"/>
    </row>
    <row r="5" ht="13.5" thickBot="1"/>
    <row r="6" spans="1:6" ht="12.75">
      <c r="A6" s="7"/>
      <c r="B6" s="25"/>
      <c r="C6" s="25"/>
      <c r="D6" s="25"/>
      <c r="E6" s="25"/>
      <c r="F6" s="25"/>
    </row>
    <row r="7" spans="1:6" ht="18">
      <c r="A7" s="9" t="s">
        <v>1</v>
      </c>
      <c r="B7" s="22" t="s">
        <v>68</v>
      </c>
      <c r="C7" s="22" t="s">
        <v>1</v>
      </c>
      <c r="D7" s="22" t="s">
        <v>66</v>
      </c>
      <c r="E7" s="22" t="s">
        <v>70</v>
      </c>
      <c r="F7" s="22" t="s">
        <v>4</v>
      </c>
    </row>
    <row r="8" spans="1:6" ht="18.75" thickBot="1">
      <c r="A8" s="8"/>
      <c r="B8" s="34" t="s">
        <v>67</v>
      </c>
      <c r="C8" s="34" t="s">
        <v>69</v>
      </c>
      <c r="D8" s="34"/>
      <c r="E8" s="34" t="s">
        <v>69</v>
      </c>
      <c r="F8" s="34" t="s">
        <v>69</v>
      </c>
    </row>
    <row r="9" spans="1:6" ht="18.75" thickBot="1">
      <c r="A9" s="6" t="s">
        <v>5</v>
      </c>
      <c r="B9" s="29">
        <v>1069.62</v>
      </c>
      <c r="C9" s="29">
        <f>ROUNDUP((B9*12),2)</f>
        <v>12835.44</v>
      </c>
      <c r="D9" s="29">
        <f>B9</f>
        <v>1069.62</v>
      </c>
      <c r="E9" s="29">
        <f>ROUNDUP((B9*2),2)</f>
        <v>2139.24</v>
      </c>
      <c r="F9" s="29">
        <f>ROUNDUP((C9+E9),2)</f>
        <v>14974.68</v>
      </c>
    </row>
    <row r="10" spans="1:6" ht="18.75" thickBot="1">
      <c r="A10" s="6" t="s">
        <v>6</v>
      </c>
      <c r="B10" s="29">
        <v>907.8</v>
      </c>
      <c r="C10" s="29">
        <f>ROUNDUP((B10*12),2)</f>
        <v>10893.6</v>
      </c>
      <c r="D10" s="29">
        <f>B10</f>
        <v>907.8</v>
      </c>
      <c r="E10" s="29">
        <f>ROUNDUP((B10*2),2)</f>
        <v>1815.6</v>
      </c>
      <c r="F10" s="29">
        <f>ROUNDUP((C10+E10),2)</f>
        <v>12709.2</v>
      </c>
    </row>
    <row r="11" spans="1:6" ht="18.75" thickBot="1">
      <c r="A11" s="6" t="s">
        <v>7</v>
      </c>
      <c r="B11" s="29">
        <v>676.7</v>
      </c>
      <c r="C11" s="29">
        <f>ROUNDUP((B11*12),2)</f>
        <v>8120.4</v>
      </c>
      <c r="D11" s="29">
        <f>B11</f>
        <v>676.7</v>
      </c>
      <c r="E11" s="29">
        <f>ROUNDUP((B11*2),2)</f>
        <v>1353.4</v>
      </c>
      <c r="F11" s="29">
        <f>ROUNDUP((C11+E11),2)</f>
        <v>9473.8</v>
      </c>
    </row>
    <row r="12" spans="1:6" ht="18.75" thickBot="1">
      <c r="A12" s="6" t="s">
        <v>8</v>
      </c>
      <c r="B12" s="29">
        <v>553.32</v>
      </c>
      <c r="C12" s="29">
        <f>ROUNDUP((B12*12),2)</f>
        <v>6639.84</v>
      </c>
      <c r="D12" s="29">
        <f>B12</f>
        <v>553.32</v>
      </c>
      <c r="E12" s="29">
        <f>ROUNDUP((B12*2),2)</f>
        <v>1106.64</v>
      </c>
      <c r="F12" s="29">
        <f>ROUNDUP((C12+E12),2)</f>
        <v>7746.48</v>
      </c>
    </row>
    <row r="13" spans="1:6" ht="18.75" thickBot="1">
      <c r="A13" s="6" t="s">
        <v>9</v>
      </c>
      <c r="B13" s="29">
        <v>505.15</v>
      </c>
      <c r="C13" s="29">
        <f>ROUNDUP((B13*12),2)</f>
        <v>6061.8</v>
      </c>
      <c r="D13" s="29">
        <f>B13</f>
        <v>505.15</v>
      </c>
      <c r="E13" s="29">
        <f>ROUNDUP((B13*2),2)</f>
        <v>1010.3</v>
      </c>
      <c r="F13" s="29">
        <f>ROUNDUP((C13+E13),2)</f>
        <v>7072.1</v>
      </c>
    </row>
    <row r="14" spans="1:6" ht="18">
      <c r="A14" s="2"/>
      <c r="B14" s="30"/>
      <c r="C14" s="2"/>
      <c r="D14" s="2"/>
      <c r="E14" s="2"/>
      <c r="F14" s="2"/>
    </row>
    <row r="15" spans="1:6" ht="18.75" thickBot="1">
      <c r="A15" s="2"/>
      <c r="B15" s="2"/>
      <c r="C15" s="2"/>
      <c r="D15" s="2"/>
      <c r="E15" s="2"/>
      <c r="F15" s="2"/>
    </row>
    <row r="16" spans="1:6" ht="18">
      <c r="A16" s="10"/>
      <c r="B16" s="18"/>
      <c r="C16" s="18"/>
      <c r="D16" s="19"/>
      <c r="E16" s="20"/>
      <c r="F16" s="21"/>
    </row>
    <row r="17" spans="1:6" ht="18">
      <c r="A17" s="4" t="s">
        <v>10</v>
      </c>
      <c r="B17" s="22" t="s">
        <v>71</v>
      </c>
      <c r="C17" s="22" t="s">
        <v>72</v>
      </c>
      <c r="D17" s="23" t="s">
        <v>66</v>
      </c>
      <c r="E17" s="22" t="s">
        <v>70</v>
      </c>
      <c r="F17" s="24" t="s">
        <v>4</v>
      </c>
    </row>
    <row r="18" spans="1:6" ht="18.75" thickBot="1">
      <c r="A18" s="5"/>
      <c r="B18" s="34" t="s">
        <v>67</v>
      </c>
      <c r="C18" s="34" t="s">
        <v>69</v>
      </c>
      <c r="D18" s="35"/>
      <c r="E18" s="34" t="s">
        <v>69</v>
      </c>
      <c r="F18" s="36" t="s">
        <v>69</v>
      </c>
    </row>
    <row r="19" spans="1:6" ht="18.75" thickBot="1">
      <c r="A19" s="6" t="s">
        <v>5</v>
      </c>
      <c r="B19" s="29">
        <v>41.1</v>
      </c>
      <c r="C19" s="29">
        <f>ROUNDUP((B19*12),2)</f>
        <v>493.2</v>
      </c>
      <c r="D19" s="29">
        <f>B19</f>
        <v>41.1</v>
      </c>
      <c r="E19" s="29">
        <f>ROUNDUP((B19*2),2)</f>
        <v>82.2</v>
      </c>
      <c r="F19" s="29">
        <f>ROUNDUP((C19+E19),2)</f>
        <v>575.4</v>
      </c>
    </row>
    <row r="20" spans="1:6" ht="18.75" thickBot="1">
      <c r="A20" s="6" t="s">
        <v>6</v>
      </c>
      <c r="B20" s="29">
        <v>32.89</v>
      </c>
      <c r="C20" s="29">
        <f>ROUNDUP((B20*12),2)</f>
        <v>394.68</v>
      </c>
      <c r="D20" s="29">
        <f>B20</f>
        <v>32.89</v>
      </c>
      <c r="E20" s="29">
        <f>ROUNDUP((B20*2),2)</f>
        <v>65.78</v>
      </c>
      <c r="F20" s="29">
        <f>ROUNDUP((C20+E20),2)</f>
        <v>460.46</v>
      </c>
    </row>
    <row r="21" spans="1:6" ht="18.75" thickBot="1">
      <c r="A21" s="6" t="s">
        <v>7</v>
      </c>
      <c r="B21" s="29">
        <v>24.69</v>
      </c>
      <c r="C21" s="29">
        <f>ROUNDUP((B21*12),2)</f>
        <v>296.28</v>
      </c>
      <c r="D21" s="29">
        <f>B21</f>
        <v>24.69</v>
      </c>
      <c r="E21" s="29">
        <f>ROUNDUP((B21*2),2)</f>
        <v>49.38</v>
      </c>
      <c r="F21" s="29">
        <f>ROUNDUP((C21+E21),2)</f>
        <v>345.66</v>
      </c>
    </row>
    <row r="22" spans="1:6" ht="18.75" thickBot="1">
      <c r="A22" s="6" t="s">
        <v>8</v>
      </c>
      <c r="B22" s="29">
        <v>16.5</v>
      </c>
      <c r="C22" s="29">
        <f>ROUNDUP((B22*12),2)</f>
        <v>198</v>
      </c>
      <c r="D22" s="29">
        <f>B22</f>
        <v>16.5</v>
      </c>
      <c r="E22" s="29">
        <f>ROUNDUP((B22*2),2)</f>
        <v>33</v>
      </c>
      <c r="F22" s="29">
        <f>ROUNDUP((C22+E22),2)</f>
        <v>231</v>
      </c>
    </row>
    <row r="23" spans="1:6" ht="18.75" thickBot="1">
      <c r="A23" s="6" t="s">
        <v>9</v>
      </c>
      <c r="B23" s="29">
        <v>12.38</v>
      </c>
      <c r="C23" s="29">
        <f>ROUNDUP((B23*12),2)</f>
        <v>148.56</v>
      </c>
      <c r="D23" s="29">
        <f>B23</f>
        <v>12.38</v>
      </c>
      <c r="E23" s="29">
        <f>ROUNDUP((B23*2),2)</f>
        <v>24.76</v>
      </c>
      <c r="F23" s="29">
        <f>ROUNDUP((C23+E23),2)</f>
        <v>173.32</v>
      </c>
    </row>
    <row r="25" ht="18">
      <c r="A25" s="42" t="s">
        <v>76</v>
      </c>
    </row>
    <row r="26" ht="18">
      <c r="A26" s="42" t="s">
        <v>74</v>
      </c>
    </row>
    <row r="27" ht="18">
      <c r="A27" s="42" t="s">
        <v>75</v>
      </c>
    </row>
  </sheetData>
  <printOptions/>
  <pageMargins left="0.7874015748031497" right="0.7874015748031497" top="0.984251968503937" bottom="0.1968503937007874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Comisiones Obreras</Manager>
  <Company>U.P.V. - CC.OO.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Retribuciones PAS 2005</dc:title>
  <dc:subject>Universidad Politécnica de Valencia</dc:subject>
  <dc:creator>Alonso</dc:creator>
  <cp:keywords>sueldo salario dineros</cp:keywords>
  <dc:description/>
  <cp:lastModifiedBy>alperez</cp:lastModifiedBy>
  <cp:lastPrinted>2005-02-25T08:38:43Z</cp:lastPrinted>
  <dcterms:created xsi:type="dcterms:W3CDTF">1998-01-29T11:07:18Z</dcterms:created>
  <dcterms:modified xsi:type="dcterms:W3CDTF">2005-02-25T08:39:27Z</dcterms:modified>
  <cp:category>salarios</cp:category>
  <cp:version/>
  <cp:contentType/>
  <cp:contentStatus/>
</cp:coreProperties>
</file>